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tabRatio="652" activeTab="4"/>
  </bookViews>
  <sheets>
    <sheet name="Beras Merah Jatiluwih" sheetId="1" r:id="rId1"/>
    <sheet name="Beras Coklat" sheetId="14" r:id="rId2"/>
    <sheet name="Beras Hitam" sheetId="15" r:id="rId3"/>
    <sheet name="Beras Mix" sheetId="16" r:id="rId4"/>
    <sheet name="Teh Beras Merah Jatiluwih" sheetId="17" r:id="rId5"/>
    <sheet name="Kerupuk Beras Merah Jatiluwih" sheetId="18" r:id="rId6"/>
    <sheet name="Rekap" sheetId="6" state="hidden" r:id="rId7"/>
  </sheets>
  <definedNames>
    <definedName name="_xlnm.Print_Area" localSheetId="1">'Beras Coklat'!$B$1:$E$37</definedName>
    <definedName name="_xlnm.Print_Area" localSheetId="2">'Beras Hitam'!$B$1:$E$37</definedName>
    <definedName name="_xlnm.Print_Area" localSheetId="0">'Beras Merah Jatiluwih'!$B$1:$E$37</definedName>
    <definedName name="_xlnm.Print_Area" localSheetId="3">'Beras Mix'!$B$1:$E$37</definedName>
    <definedName name="_xlnm.Print_Area" localSheetId="5">'Kerupuk Beras Merah Jatiluwih'!$B$1:$E$28</definedName>
    <definedName name="_xlnm.Print_Area" localSheetId="4">'Teh Beras Merah Jatiluwih'!$B$1:$E$34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<sst xmlns="http://schemas.openxmlformats.org/spreadsheetml/2006/main" count="128" uniqueCount="42">
  <si>
    <t>HARGA DASAR</t>
  </si>
  <si>
    <t>Update Harga Beras Merah Jatiluwih</t>
  </si>
  <si>
    <t>BERAT (KG)</t>
  </si>
  <si>
    <t>KEMASAN</t>
  </si>
  <si>
    <t>HARGA RESELLER</t>
  </si>
  <si>
    <t>HARGA BUYER</t>
  </si>
  <si>
    <t>Vakum</t>
  </si>
  <si>
    <t>Standing Pouch</t>
  </si>
  <si>
    <t>Plastik Biasa</t>
  </si>
  <si>
    <t>Kampil</t>
  </si>
  <si>
    <t>NOTE:</t>
  </si>
  <si>
    <t>1. Harga setiap saat bisa berubah mengikuti situasi pasar</t>
  </si>
  <si>
    <t>2. Untuk pesanan yang telah di konfirmasi, harga akan tetap sesuai dengan harga produk saat dipesan</t>
  </si>
  <si>
    <t>3. Harga diatas hanya berlaku untuk pengambilan barang secara langsung ke WS Jatiluwih</t>
  </si>
  <si>
    <t>4. Untuk pengiriman barang akan menggunakan jasa ekspedisi  pengiriman barang, ongkos kirim di tanggung oleh pembeli</t>
  </si>
  <si>
    <t>5. untuk pengiriman barang juga dikenakan biaya pengemasan dan pengiriman ke cabang ekspedisi terdekat sebesar Rp. 2,000/Kg</t>
  </si>
  <si>
    <t xml:space="preserve">Untuk info lengkap tentang kami mulai dari Harga Produk (Beras dan Teh Beras merah Jatiluwih), Google Maps, WhatsApp, Website, Facebook, Instagram, YouTube, Threads, TikTok, Tokopedia dan Shopee dapat  di lihat dengan SCAN BARCODE dibawah ini atau klik pada link ini : https://biolinky.co/wsjatiluwih </t>
  </si>
  <si>
    <t>SCAN ME</t>
  </si>
  <si>
    <t>Update Harga Beras Coklat</t>
  </si>
  <si>
    <t>Update Harga Beras Hitam</t>
  </si>
  <si>
    <t>Update Harga Beras Mix</t>
  </si>
  <si>
    <t xml:space="preserve">teh vakum 200 </t>
  </si>
  <si>
    <t>Update Harga Teh Beras Merah jatiluwih</t>
  </si>
  <si>
    <t>teh vakum 500</t>
  </si>
  <si>
    <t>the celup</t>
  </si>
  <si>
    <t>ISI</t>
  </si>
  <si>
    <t>Vakum/Standing Pouch</t>
  </si>
  <si>
    <t>200 Gram</t>
  </si>
  <si>
    <t>500 Gram</t>
  </si>
  <si>
    <t>Celup</t>
  </si>
  <si>
    <t>10 Kantong</t>
  </si>
  <si>
    <t xml:space="preserve">kerupuk mentah 200 </t>
  </si>
  <si>
    <t>Update Harga Kerupuk Beras Merah jatiluwih Mentah</t>
  </si>
  <si>
    <t>URAIAN</t>
  </si>
  <si>
    <t xml:space="preserve"> HARGA PER KG</t>
  </si>
  <si>
    <t>Kemasan(Kg)</t>
  </si>
  <si>
    <t>Beras Merah Jatiluwih</t>
  </si>
  <si>
    <t>Beras merah C4</t>
  </si>
  <si>
    <t>Beras coklat</t>
  </si>
  <si>
    <t>Beras Hitam</t>
  </si>
  <si>
    <t>Note : Harga tidak berlaku untuk di online shop (Tokopedia, Shopee, Lazada). Harga setiap saat bisa berubah mengikuti situasi pasar, Untuk pesanan yang telah di konfirmasi, harga akan tetap sesuai dengan harga produk saat dipesan</t>
  </si>
  <si>
    <t>Untuk info lengkap tentang kami mulai dari Website, Facebook, Instagram, TikTok, YouTube, Tokopedia, Shopee, Lazada, WhatsApp dan Google Maps dapat di lihat pada link ini : https://biolinky.co/wsjatiluwih</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</si>
</sst>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_(* \(#,##0.00\);_(* &quot;-&quot;??_);_(@_)"/>
    <numFmt numFmtId="177" formatCode="_-&quot;Rp&quot;* #,##0.00_-;\-&quot;Rp&quot;* #,##0.00_-;_-&quot;Rp&quot;* &quot;-&quot;??_-;_-@_-"/>
    <numFmt numFmtId="178" formatCode="_(* #,##0_);_(* \(#,##0\);_(* &quot;-&quot;_);_(@_)"/>
    <numFmt numFmtId="179" formatCode="_-&quot;Rp&quot;* #,##0_-;\-&quot;Rp&quot;* #,##0_-;_-&quot;Rp&quot;* &quot;-&quot;??_-;_-@_-"/>
    <numFmt numFmtId="180" formatCode="dd\-mmm\-yy"/>
  </numFmts>
  <fonts count="27">
    <font>
      <sz val="11"/>
      <color theme="1"/>
      <name val="Calibri"/>
      <charset val="134"/>
      <scheme val="minor"/>
    </font>
    <font>
      <sz val="12"/>
      <color theme="1"/>
      <name val="Calibri"/>
      <charset val="134"/>
      <scheme val="minor"/>
    </font>
    <font>
      <b/>
      <sz val="12"/>
      <color theme="1"/>
      <name val="Calibri"/>
      <charset val="134"/>
      <scheme val="minor"/>
    </font>
    <font>
      <sz val="11"/>
      <color rgb="FFFF0000"/>
      <name val="Calibri"/>
      <charset val="134"/>
      <scheme val="minor"/>
    </font>
    <font>
      <sz val="12"/>
      <color rgb="FFFF0000"/>
      <name val="Calibri"/>
      <charset val="134"/>
      <scheme val="minor"/>
    </font>
    <font>
      <b/>
      <sz val="11"/>
      <color theme="1"/>
      <name val="Calibri"/>
      <charset val="134"/>
      <scheme val="minor"/>
    </font>
    <font>
      <b/>
      <sz val="11"/>
      <color rgb="FFFF0000"/>
      <name val="Calibri"/>
      <charset val="134"/>
      <scheme val="minor"/>
    </font>
    <font>
      <sz val="14"/>
      <color theme="1"/>
      <name val="Arial Black"/>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5">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2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8" applyNumberFormat="0" applyFill="0" applyAlignment="0" applyProtection="0">
      <alignment vertical="center"/>
    </xf>
    <xf numFmtId="0" fontId="14" fillId="0" borderId="28" applyNumberFormat="0" applyFill="0" applyAlignment="0" applyProtection="0">
      <alignment vertical="center"/>
    </xf>
    <xf numFmtId="0" fontId="15" fillId="0" borderId="29" applyNumberFormat="0" applyFill="0" applyAlignment="0" applyProtection="0">
      <alignment vertical="center"/>
    </xf>
    <xf numFmtId="0" fontId="15" fillId="0" borderId="0" applyNumberFormat="0" applyFill="0" applyBorder="0" applyAlignment="0" applyProtection="0">
      <alignment vertical="center"/>
    </xf>
    <xf numFmtId="0" fontId="16" fillId="5" borderId="30" applyNumberFormat="0" applyAlignment="0" applyProtection="0">
      <alignment vertical="center"/>
    </xf>
    <xf numFmtId="0" fontId="17" fillId="6" borderId="31" applyNumberFormat="0" applyAlignment="0" applyProtection="0">
      <alignment vertical="center"/>
    </xf>
    <xf numFmtId="0" fontId="18" fillId="6" borderId="30" applyNumberFormat="0" applyAlignment="0" applyProtection="0">
      <alignment vertical="center"/>
    </xf>
    <xf numFmtId="0" fontId="19" fillId="7" borderId="32" applyNumberFormat="0" applyAlignment="0" applyProtection="0">
      <alignment vertical="center"/>
    </xf>
    <xf numFmtId="0" fontId="20" fillId="0" borderId="33" applyNumberFormat="0" applyFill="0" applyAlignment="0" applyProtection="0">
      <alignment vertical="center"/>
    </xf>
    <xf numFmtId="0" fontId="21" fillId="0" borderId="34"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3">
    <xf numFmtId="0" fontId="0" fillId="0" borderId="0" xfId="0"/>
    <xf numFmtId="0" fontId="1" fillId="0" borderId="0" xfId="0" applyFont="1" applyAlignment="1">
      <alignment vertical="center"/>
    </xf>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vertic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xf numFmtId="3" fontId="2" fillId="0" borderId="10" xfId="0" applyNumberFormat="1" applyFont="1" applyBorder="1"/>
    <xf numFmtId="3" fontId="2" fillId="0" borderId="9" xfId="0" applyNumberFormat="1" applyFont="1" applyBorder="1"/>
    <xf numFmtId="3" fontId="2" fillId="0" borderId="11" xfId="0" applyNumberFormat="1" applyFont="1" applyBorder="1"/>
    <xf numFmtId="3" fontId="2" fillId="0" borderId="12" xfId="0" applyNumberFormat="1" applyFont="1" applyBorder="1"/>
    <xf numFmtId="0" fontId="2" fillId="0" borderId="13" xfId="0" applyFont="1" applyBorder="1"/>
    <xf numFmtId="3" fontId="2" fillId="0" borderId="14" xfId="0" applyNumberFormat="1" applyFont="1" applyBorder="1"/>
    <xf numFmtId="3" fontId="2" fillId="0" borderId="13" xfId="0" applyNumberFormat="1" applyFont="1" applyBorder="1"/>
    <xf numFmtId="0" fontId="3" fillId="0" borderId="0" xfId="0" applyFont="1" applyAlignment="1">
      <alignment horizontal="center" wrapText="1"/>
    </xf>
    <xf numFmtId="0" fontId="0" fillId="0" borderId="0" xfId="0" applyAlignment="1">
      <alignment horizontal="center" vertical="center" wrapText="1"/>
    </xf>
    <xf numFmtId="3" fontId="0" fillId="0" borderId="0" xfId="0" applyNumberFormat="1"/>
    <xf numFmtId="0" fontId="4" fillId="0" borderId="0" xfId="0" applyFont="1" applyAlignment="1">
      <alignment horizontal="center" wrapText="1"/>
    </xf>
    <xf numFmtId="0" fontId="1"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top"/>
    </xf>
    <xf numFmtId="0" fontId="5" fillId="2" borderId="0" xfId="0" applyFont="1" applyFill="1" applyAlignment="1">
      <alignment horizontal="center" vertical="center"/>
    </xf>
    <xf numFmtId="3" fontId="5" fillId="2" borderId="0" xfId="0" applyNumberFormat="1" applyFont="1" applyFill="1" applyAlignment="1">
      <alignment horizontal="center" vertical="center"/>
    </xf>
    <xf numFmtId="0" fontId="0" fillId="0" borderId="0" xfId="0" applyAlignment="1">
      <alignment horizontal="center"/>
    </xf>
    <xf numFmtId="0" fontId="0" fillId="0" borderId="0" xfId="0" applyFont="1"/>
    <xf numFmtId="0" fontId="5" fillId="0" borderId="0" xfId="0" applyFont="1" applyAlignment="1">
      <alignment horizontal="center"/>
    </xf>
    <xf numFmtId="180" fontId="5" fillId="0" borderId="15" xfId="0" applyNumberFormat="1" applyFont="1" applyBorder="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3" fontId="0" fillId="0" borderId="18" xfId="0" applyNumberFormat="1" applyBorder="1" applyAlignment="1">
      <alignment horizontal="center" vertical="center"/>
    </xf>
    <xf numFmtId="3" fontId="0" fillId="0" borderId="19" xfId="0" applyNumberFormat="1" applyBorder="1" applyAlignment="1">
      <alignment horizontal="center" vertical="center"/>
    </xf>
    <xf numFmtId="0" fontId="0" fillId="0" borderId="10" xfId="0" applyBorder="1" applyAlignment="1">
      <alignment horizontal="center" vertical="center"/>
    </xf>
    <xf numFmtId="0" fontId="0" fillId="0" borderId="20" xfId="0" applyFont="1" applyBorder="1" applyAlignment="1">
      <alignment horizontal="center" vertical="center"/>
    </xf>
    <xf numFmtId="3" fontId="0" fillId="0" borderId="11" xfId="0" applyNumberFormat="1" applyBorder="1" applyAlignment="1">
      <alignment horizontal="center" vertical="center"/>
    </xf>
    <xf numFmtId="3" fontId="0" fillId="0" borderId="21" xfId="0" applyNumberFormat="1" applyBorder="1" applyAlignment="1">
      <alignment horizontal="center" vertical="center"/>
    </xf>
    <xf numFmtId="0" fontId="0" fillId="0" borderId="14" xfId="0" applyBorder="1" applyAlignment="1">
      <alignment horizontal="center" vertical="center"/>
    </xf>
    <xf numFmtId="0" fontId="0" fillId="0" borderId="22" xfId="0" applyFont="1" applyBorder="1" applyAlignment="1">
      <alignment horizontal="center" vertical="center"/>
    </xf>
    <xf numFmtId="3" fontId="0" fillId="0" borderId="23" xfId="0" applyNumberFormat="1" applyBorder="1" applyAlignment="1">
      <alignment horizontal="center" vertical="center"/>
    </xf>
    <xf numFmtId="3" fontId="0" fillId="0" borderId="24" xfId="0" applyNumberFormat="1" applyBorder="1" applyAlignment="1">
      <alignment horizontal="center" vertical="center"/>
    </xf>
    <xf numFmtId="3" fontId="0" fillId="0" borderId="0" xfId="0" applyNumberFormat="1" applyAlignment="1">
      <alignment horizontal="center" vertical="center"/>
    </xf>
    <xf numFmtId="0" fontId="6" fillId="0" borderId="0" xfId="0" applyFont="1" applyAlignment="1">
      <alignment horizontal="center" vertical="center"/>
    </xf>
    <xf numFmtId="0" fontId="3" fillId="0" borderId="0" xfId="0" applyFont="1"/>
    <xf numFmtId="0" fontId="0" fillId="3" borderId="0" xfId="0" applyFont="1" applyFill="1" applyAlignment="1">
      <alignment horizontal="center" vertical="center" wrapText="1"/>
    </xf>
    <xf numFmtId="0" fontId="0" fillId="3" borderId="0" xfId="0" applyFill="1" applyAlignment="1">
      <alignment horizontal="center" vertical="center" wrapText="1"/>
    </xf>
    <xf numFmtId="0" fontId="7" fillId="0" borderId="0" xfId="0" applyFont="1" applyAlignment="1">
      <alignment horizontal="center"/>
    </xf>
    <xf numFmtId="3" fontId="0" fillId="0" borderId="17" xfId="0" applyNumberFormat="1" applyBorder="1" applyAlignment="1">
      <alignment horizontal="center" vertical="center"/>
    </xf>
    <xf numFmtId="3" fontId="0" fillId="0" borderId="20" xfId="0" applyNumberFormat="1" applyFont="1" applyBorder="1" applyAlignment="1">
      <alignment horizontal="center" vertical="center"/>
    </xf>
    <xf numFmtId="3" fontId="0" fillId="0" borderId="20" xfId="0" applyNumberFormat="1" applyBorder="1" applyAlignment="1">
      <alignment horizontal="center" vertical="center"/>
    </xf>
    <xf numFmtId="3" fontId="0" fillId="0" borderId="22" xfId="0" applyNumberFormat="1" applyBorder="1" applyAlignment="1">
      <alignment horizontal="center" vertical="center"/>
    </xf>
    <xf numFmtId="0" fontId="5" fillId="0" borderId="2" xfId="0" applyFont="1" applyBorder="1" applyAlignment="1">
      <alignment horizontal="center" vertical="center"/>
    </xf>
    <xf numFmtId="0" fontId="0" fillId="0" borderId="16" xfId="0" applyBorder="1" applyAlignment="1">
      <alignment horizontal="center" vertical="center"/>
    </xf>
    <xf numFmtId="3" fontId="0" fillId="0" borderId="25" xfId="0" applyNumberFormat="1" applyBorder="1" applyAlignment="1">
      <alignment horizontal="center" vertical="center"/>
    </xf>
    <xf numFmtId="3" fontId="0" fillId="0" borderId="12" xfId="0" applyNumberFormat="1" applyBorder="1" applyAlignment="1">
      <alignment horizontal="center" vertical="center"/>
    </xf>
    <xf numFmtId="3" fontId="0" fillId="0" borderId="26" xfId="0" applyNumberFormat="1" applyBorder="1" applyAlignment="1">
      <alignment horizontal="center" vertic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899160</xdr:colOff>
      <xdr:row>0</xdr:row>
      <xdr:rowOff>51435</xdr:rowOff>
    </xdr:from>
    <xdr:to>
      <xdr:col>4</xdr:col>
      <xdr:colOff>1047115</xdr:colOff>
      <xdr:row>3</xdr:row>
      <xdr:rowOff>26035</xdr:rowOff>
    </xdr:to>
    <xdr:pic>
      <xdr:nvPicPr>
        <xdr:cNvPr id="7" name="Picture 6"/>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73480" y="51435"/>
          <a:ext cx="5702935" cy="873760"/>
        </a:xfrm>
        <a:prstGeom prst="rect">
          <a:avLst/>
        </a:prstGeom>
      </xdr:spPr>
    </xdr:pic>
    <xdr:clientData/>
  </xdr:twoCellAnchor>
  <xdr:twoCellAnchor editAs="oneCell">
    <xdr:from>
      <xdr:col>2</xdr:col>
      <xdr:colOff>1174115</xdr:colOff>
      <xdr:row>29</xdr:row>
      <xdr:rowOff>45085</xdr:rowOff>
    </xdr:from>
    <xdr:to>
      <xdr:col>3</xdr:col>
      <xdr:colOff>659415</xdr:colOff>
      <xdr:row>36</xdr:row>
      <xdr:rowOff>77703</xdr:rowOff>
    </xdr:to>
    <xdr:pic>
      <xdr:nvPicPr>
        <xdr:cNvPr id="3" name="Picture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3300095" y="6304915"/>
          <a:ext cx="1336675" cy="131254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899160</xdr:colOff>
      <xdr:row>0</xdr:row>
      <xdr:rowOff>51435</xdr:rowOff>
    </xdr:from>
    <xdr:to>
      <xdr:col>4</xdr:col>
      <xdr:colOff>1047115</xdr:colOff>
      <xdr:row>3</xdr:row>
      <xdr:rowOff>26035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73480" y="51435"/>
          <a:ext cx="5702935" cy="873760"/>
        </a:xfrm>
        <a:prstGeom prst="rect">
          <a:avLst/>
        </a:prstGeom>
      </xdr:spPr>
    </xdr:pic>
    <xdr:clientData/>
  </xdr:twoCellAnchor>
  <xdr:twoCellAnchor editAs="oneCell">
    <xdr:from>
      <xdr:col>2</xdr:col>
      <xdr:colOff>1196975</xdr:colOff>
      <xdr:row>29</xdr:row>
      <xdr:rowOff>22225</xdr:rowOff>
    </xdr:from>
    <xdr:to>
      <xdr:col>3</xdr:col>
      <xdr:colOff>682275</xdr:colOff>
      <xdr:row>36</xdr:row>
      <xdr:rowOff>54843</xdr:rowOff>
    </xdr:to>
    <xdr:pic>
      <xdr:nvPicPr>
        <xdr:cNvPr id="3" name="Picture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3322955" y="6291580"/>
          <a:ext cx="1336675" cy="131254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899160</xdr:colOff>
      <xdr:row>0</xdr:row>
      <xdr:rowOff>51435</xdr:rowOff>
    </xdr:from>
    <xdr:to>
      <xdr:col>4</xdr:col>
      <xdr:colOff>1047115</xdr:colOff>
      <xdr:row>3</xdr:row>
      <xdr:rowOff>26035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73480" y="51435"/>
          <a:ext cx="5702935" cy="873760"/>
        </a:xfrm>
        <a:prstGeom prst="rect">
          <a:avLst/>
        </a:prstGeom>
      </xdr:spPr>
    </xdr:pic>
    <xdr:clientData/>
  </xdr:twoCellAnchor>
  <xdr:twoCellAnchor editAs="oneCell">
    <xdr:from>
      <xdr:col>2</xdr:col>
      <xdr:colOff>1166495</xdr:colOff>
      <xdr:row>28</xdr:row>
      <xdr:rowOff>182245</xdr:rowOff>
    </xdr:from>
    <xdr:to>
      <xdr:col>3</xdr:col>
      <xdr:colOff>651795</xdr:colOff>
      <xdr:row>36</xdr:row>
      <xdr:rowOff>31983</xdr:rowOff>
    </xdr:to>
    <xdr:pic>
      <xdr:nvPicPr>
        <xdr:cNvPr id="3" name="Picture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3292475" y="6268720"/>
          <a:ext cx="1336675" cy="131254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899160</xdr:colOff>
      <xdr:row>0</xdr:row>
      <xdr:rowOff>51435</xdr:rowOff>
    </xdr:from>
    <xdr:to>
      <xdr:col>4</xdr:col>
      <xdr:colOff>1047115</xdr:colOff>
      <xdr:row>3</xdr:row>
      <xdr:rowOff>26035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73480" y="51435"/>
          <a:ext cx="5702935" cy="873760"/>
        </a:xfrm>
        <a:prstGeom prst="rect">
          <a:avLst/>
        </a:prstGeom>
      </xdr:spPr>
    </xdr:pic>
    <xdr:clientData/>
  </xdr:twoCellAnchor>
  <xdr:twoCellAnchor editAs="oneCell">
    <xdr:from>
      <xdr:col>2</xdr:col>
      <xdr:colOff>1189355</xdr:colOff>
      <xdr:row>28</xdr:row>
      <xdr:rowOff>174625</xdr:rowOff>
    </xdr:from>
    <xdr:to>
      <xdr:col>3</xdr:col>
      <xdr:colOff>674655</xdr:colOff>
      <xdr:row>36</xdr:row>
      <xdr:rowOff>24363</xdr:rowOff>
    </xdr:to>
    <xdr:pic>
      <xdr:nvPicPr>
        <xdr:cNvPr id="3" name="Picture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3315335" y="6261100"/>
          <a:ext cx="1336675" cy="131254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899160</xdr:colOff>
      <xdr:row>0</xdr:row>
      <xdr:rowOff>51435</xdr:rowOff>
    </xdr:from>
    <xdr:to>
      <xdr:col>4</xdr:col>
      <xdr:colOff>1047115</xdr:colOff>
      <xdr:row>3</xdr:row>
      <xdr:rowOff>26035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73480" y="51435"/>
          <a:ext cx="5702935" cy="873760"/>
        </a:xfrm>
        <a:prstGeom prst="rect">
          <a:avLst/>
        </a:prstGeom>
      </xdr:spPr>
    </xdr:pic>
    <xdr:clientData/>
  </xdr:twoCellAnchor>
  <xdr:twoCellAnchor editAs="oneCell">
    <xdr:from>
      <xdr:col>2</xdr:col>
      <xdr:colOff>1174115</xdr:colOff>
      <xdr:row>25</xdr:row>
      <xdr:rowOff>167005</xdr:rowOff>
    </xdr:from>
    <xdr:to>
      <xdr:col>3</xdr:col>
      <xdr:colOff>659415</xdr:colOff>
      <xdr:row>33</xdr:row>
      <xdr:rowOff>16743</xdr:rowOff>
    </xdr:to>
    <xdr:pic>
      <xdr:nvPicPr>
        <xdr:cNvPr id="3" name="Picture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3300095" y="5695315"/>
          <a:ext cx="1336675" cy="131254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899160</xdr:colOff>
      <xdr:row>0</xdr:row>
      <xdr:rowOff>51435</xdr:rowOff>
    </xdr:from>
    <xdr:to>
      <xdr:col>4</xdr:col>
      <xdr:colOff>1047115</xdr:colOff>
      <xdr:row>3</xdr:row>
      <xdr:rowOff>26035</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173480" y="51435"/>
          <a:ext cx="5702935" cy="873760"/>
        </a:xfrm>
        <a:prstGeom prst="rect">
          <a:avLst/>
        </a:prstGeom>
      </xdr:spPr>
    </xdr:pic>
    <xdr:clientData/>
  </xdr:twoCellAnchor>
  <xdr:twoCellAnchor editAs="oneCell">
    <xdr:from>
      <xdr:col>2</xdr:col>
      <xdr:colOff>1189355</xdr:colOff>
      <xdr:row>20</xdr:row>
      <xdr:rowOff>45085</xdr:rowOff>
    </xdr:from>
    <xdr:to>
      <xdr:col>3</xdr:col>
      <xdr:colOff>674655</xdr:colOff>
      <xdr:row>27</xdr:row>
      <xdr:rowOff>77703</xdr:rowOff>
    </xdr:to>
    <xdr:pic>
      <xdr:nvPicPr>
        <xdr:cNvPr id="3" name="Picture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3315335" y="4639945"/>
          <a:ext cx="1336675" cy="1312545"/>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4</xdr:col>
      <xdr:colOff>50800</xdr:colOff>
      <xdr:row>2</xdr:row>
      <xdr:rowOff>482600</xdr:rowOff>
    </xdr:to>
    <xdr:pic>
      <xdr:nvPicPr>
        <xdr:cNvPr id="2" name="Picture 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5392420" cy="878840"/>
        </a:xfrm>
        <a:prstGeom prst="rect">
          <a:avLst/>
        </a:prstGeom>
      </xdr:spPr>
    </xdr:pic>
    <xdr:clientData/>
  </xdr:twoCellAnchor>
  <xdr:twoCellAnchor editAs="oneCell">
    <xdr:from>
      <xdr:col>1</xdr:col>
      <xdr:colOff>313404</xdr:colOff>
      <xdr:row>20</xdr:row>
      <xdr:rowOff>127000</xdr:rowOff>
    </xdr:from>
    <xdr:to>
      <xdr:col>2</xdr:col>
      <xdr:colOff>444499</xdr:colOff>
      <xdr:row>27</xdr:row>
      <xdr:rowOff>70718</xdr:rowOff>
    </xdr:to>
    <xdr:pic>
      <xdr:nvPicPr>
        <xdr:cNvPr id="3" name="Picture 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2134235" y="5314315"/>
          <a:ext cx="1304290" cy="1223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I48"/>
  <sheetViews>
    <sheetView workbookViewId="0">
      <selection activeCell="F8" sqref="F8"/>
    </sheetView>
  </sheetViews>
  <sheetFormatPr defaultColWidth="9" defaultRowHeight="14.4"/>
  <cols>
    <col min="1" max="1" width="4" customWidth="1"/>
    <col min="2" max="5" width="27" customWidth="1"/>
    <col min="6" max="7" width="9" customWidth="1"/>
    <col min="8" max="8" width="12.6666666666667" hidden="1" customWidth="1"/>
    <col min="9" max="9" width="9" hidden="1" customWidth="1"/>
    <col min="10" max="11" width="9" customWidth="1"/>
  </cols>
  <sheetData>
    <row r="1" spans="2:9">
      <c r="B1" s="27"/>
      <c r="C1" s="27"/>
      <c r="D1" s="27"/>
    </row>
    <row r="2" spans="2:9">
      <c r="B2" s="27"/>
      <c r="C2" s="27"/>
      <c r="D2" s="27"/>
    </row>
    <row r="3" ht="42" customHeight="1" spans="2:9">
      <c r="B3" s="27"/>
      <c r="C3" s="27"/>
      <c r="D3" s="27"/>
      <c r="H3" s="28" t="s">
        <v>0</v>
      </c>
      <c r="I3" s="29">
        <v>28000</v>
      </c>
    </row>
    <row r="4" spans="2:9">
      <c r="B4" s="30"/>
      <c r="C4" s="30"/>
      <c r="D4" s="30"/>
    </row>
    <row r="5" spans="2:9">
      <c r="B5" s="32" t="s">
        <v>1</v>
      </c>
      <c r="C5" s="32"/>
      <c r="D5" s="32"/>
      <c r="E5" s="32"/>
    </row>
    <row r="6" spans="2:9">
      <c r="B6" s="33">
        <v>46257</v>
      </c>
      <c r="C6" s="33"/>
      <c r="D6" s="33"/>
      <c r="E6" s="33"/>
    </row>
    <row r="7" s="25" customFormat="1" ht="28.5" customHeight="1" spans="2:9">
      <c r="B7" s="58" t="s">
        <v>2</v>
      </c>
      <c r="C7" s="34" t="s">
        <v>3</v>
      </c>
      <c r="D7" s="34" t="s">
        <v>4</v>
      </c>
      <c r="E7" s="35" t="s">
        <v>5</v>
      </c>
    </row>
    <row r="8" s="26" customFormat="1" spans="2:9">
      <c r="B8" s="59">
        <v>1</v>
      </c>
      <c r="C8" s="37" t="s">
        <v>6</v>
      </c>
      <c r="D8" s="38">
        <f>I3+5000</f>
        <v>33000</v>
      </c>
      <c r="E8" s="60">
        <f>D8+2000</f>
        <v>35000</v>
      </c>
    </row>
    <row r="9" s="26" customFormat="1" spans="2:9">
      <c r="B9" s="40"/>
      <c r="C9" s="41" t="s">
        <v>7</v>
      </c>
      <c r="D9" s="42"/>
      <c r="E9" s="61"/>
    </row>
    <row r="10" s="26" customFormat="1" ht="15.15" spans="2:9">
      <c r="B10" s="44"/>
      <c r="C10" s="45" t="s">
        <v>8</v>
      </c>
      <c r="D10" s="46"/>
      <c r="E10" s="62"/>
    </row>
    <row r="11" s="26" customFormat="1" spans="2:9">
      <c r="B11" s="59">
        <v>5</v>
      </c>
      <c r="C11" s="54"/>
      <c r="D11" s="38">
        <f>B11*$I$3</f>
        <v>140000</v>
      </c>
      <c r="E11" s="60">
        <f>B11*($I$3+2000)</f>
        <v>150000</v>
      </c>
    </row>
    <row r="12" s="26" customFormat="1" spans="2:9">
      <c r="B12" s="40"/>
      <c r="C12" s="55" t="s">
        <v>9</v>
      </c>
      <c r="D12" s="42"/>
      <c r="E12" s="61"/>
    </row>
    <row r="13" s="26" customFormat="1" ht="15.15" spans="2:9">
      <c r="B13" s="44"/>
      <c r="C13" s="57"/>
      <c r="D13" s="46"/>
      <c r="E13" s="62"/>
    </row>
    <row r="14" s="26" customFormat="1" spans="2:9">
      <c r="B14" s="59">
        <v>10</v>
      </c>
      <c r="C14" s="54"/>
      <c r="D14" s="38">
        <f>B14*$I$3</f>
        <v>280000</v>
      </c>
      <c r="E14" s="60">
        <f>B14*($I$3+2000)</f>
        <v>300000</v>
      </c>
    </row>
    <row r="15" s="26" customFormat="1" spans="2:9">
      <c r="B15" s="40"/>
      <c r="C15" s="55" t="s">
        <v>9</v>
      </c>
      <c r="D15" s="42"/>
      <c r="E15" s="61"/>
    </row>
    <row r="16" s="26" customFormat="1" ht="15.15" spans="2:9">
      <c r="B16" s="44"/>
      <c r="C16" s="57"/>
      <c r="D16" s="46"/>
      <c r="E16" s="62"/>
    </row>
    <row r="17" s="26" customFormat="1" spans="2:5">
      <c r="B17" s="59">
        <v>25</v>
      </c>
      <c r="C17" s="54"/>
      <c r="D17" s="38">
        <f>B17*$I$3</f>
        <v>700000</v>
      </c>
      <c r="E17" s="60">
        <f>B17*($I$3+2000)</f>
        <v>750000</v>
      </c>
    </row>
    <row r="18" s="26" customFormat="1" spans="2:5">
      <c r="B18" s="40"/>
      <c r="C18" s="55" t="s">
        <v>9</v>
      </c>
      <c r="D18" s="42"/>
      <c r="E18" s="61"/>
    </row>
    <row r="19" s="26" customFormat="1" ht="15.15" spans="2:5">
      <c r="B19" s="44"/>
      <c r="C19" s="57"/>
      <c r="D19" s="46"/>
      <c r="E19" s="62"/>
    </row>
    <row r="20" s="26" customFormat="1" spans="2:5">
      <c r="C20" s="48"/>
      <c r="D20" s="48"/>
      <c r="E20" s="48"/>
    </row>
    <row r="21" s="26" customFormat="1" spans="2:5">
      <c r="B21" s="49" t="s">
        <v>10</v>
      </c>
      <c r="C21" s="49"/>
      <c r="D21" s="49"/>
      <c r="E21" s="49"/>
    </row>
    <row r="22" spans="2:5">
      <c r="B22" s="50" t="s">
        <v>11</v>
      </c>
      <c r="C22" s="50"/>
      <c r="D22" s="50"/>
      <c r="E22" s="50"/>
    </row>
    <row r="23" spans="2:5">
      <c r="B23" s="50" t="s">
        <v>12</v>
      </c>
      <c r="C23" s="50"/>
      <c r="D23" s="50"/>
      <c r="E23" s="50"/>
    </row>
    <row r="24" spans="2:5">
      <c r="B24" s="50" t="s">
        <v>13</v>
      </c>
      <c r="C24" s="50"/>
      <c r="D24" s="50"/>
      <c r="E24" s="50"/>
    </row>
    <row r="25" spans="2:5">
      <c r="B25" s="50" t="s">
        <v>14</v>
      </c>
      <c r="C25" s="50"/>
      <c r="D25" s="50"/>
      <c r="E25" s="50"/>
    </row>
    <row r="26" spans="2:5">
      <c r="B26" s="50" t="s">
        <v>15</v>
      </c>
      <c r="C26" s="50"/>
      <c r="D26" s="50"/>
      <c r="E26" s="50"/>
    </row>
    <row r="27" ht="45" customHeight="1" spans="2:5">
      <c r="B27" s="51" t="s">
        <v>16</v>
      </c>
      <c r="C27" s="52"/>
      <c r="D27" s="52"/>
      <c r="E27" s="52"/>
    </row>
    <row r="28" spans="2:5">
      <c r="C28" s="53" t="s">
        <v>17</v>
      </c>
      <c r="D28" s="53"/>
    </row>
    <row r="29" spans="2:5">
      <c r="C29" s="53"/>
      <c r="D29" s="53"/>
    </row>
    <row r="48" spans="2:2">
      <c r="B48" s="31"/>
    </row>
  </sheetData>
  <mergeCells count="17">
    <mergeCell ref="B5:E5"/>
    <mergeCell ref="B6:E6"/>
    <mergeCell ref="B21:E21"/>
    <mergeCell ref="B27:E27"/>
    <mergeCell ref="B8:B10"/>
    <mergeCell ref="B11:B13"/>
    <mergeCell ref="B14:B16"/>
    <mergeCell ref="B17:B19"/>
    <mergeCell ref="D8:D10"/>
    <mergeCell ref="D11:D13"/>
    <mergeCell ref="D14:D16"/>
    <mergeCell ref="D17:D19"/>
    <mergeCell ref="E8:E10"/>
    <mergeCell ref="E11:E13"/>
    <mergeCell ref="E14:E16"/>
    <mergeCell ref="E17:E19"/>
    <mergeCell ref="C28:D29"/>
  </mergeCells>
  <pageMargins left="0.7" right="0.7" top="0.75" bottom="0.75" header="0.3" footer="0.3"/>
  <pageSetup paperSize="9" scale="92"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249977111117893"/>
  </sheetPr>
  <dimension ref="B1:I48"/>
  <sheetViews>
    <sheetView workbookViewId="0">
      <selection activeCell="K8" sqref="K8"/>
    </sheetView>
  </sheetViews>
  <sheetFormatPr defaultColWidth="9" defaultRowHeight="14.4"/>
  <cols>
    <col min="1" max="1" width="4" customWidth="1"/>
    <col min="2" max="5" width="27" customWidth="1"/>
    <col min="7" max="7" width="9" customWidth="1"/>
    <col min="8" max="8" width="12.6666666666667" hidden="1" customWidth="1"/>
    <col min="9" max="9" width="9" hidden="1" customWidth="1"/>
    <col min="10" max="10" width="9" customWidth="1"/>
  </cols>
  <sheetData>
    <row r="1" spans="2:9">
      <c r="B1" s="27"/>
      <c r="C1" s="27"/>
      <c r="D1" s="27"/>
    </row>
    <row r="2" spans="2:9">
      <c r="B2" s="27"/>
      <c r="C2" s="27"/>
      <c r="D2" s="27"/>
    </row>
    <row r="3" ht="42" customHeight="1" spans="2:9">
      <c r="B3" s="27"/>
      <c r="C3" s="27"/>
      <c r="D3" s="27"/>
      <c r="H3" s="28" t="s">
        <v>0</v>
      </c>
      <c r="I3" s="29">
        <v>18000</v>
      </c>
    </row>
    <row r="4" spans="2:9">
      <c r="B4" s="30"/>
      <c r="C4" s="30"/>
      <c r="D4" s="30"/>
    </row>
    <row r="5" spans="2:9">
      <c r="B5" s="32" t="s">
        <v>18</v>
      </c>
      <c r="C5" s="32"/>
      <c r="D5" s="32"/>
      <c r="E5" s="32"/>
    </row>
    <row r="6" ht="15.15" spans="2:9">
      <c r="B6" s="33">
        <f>'Beras Merah Jatiluwih'!B6</f>
        <v>46257</v>
      </c>
      <c r="C6" s="33"/>
      <c r="D6" s="33"/>
      <c r="E6" s="33"/>
    </row>
    <row r="7" s="25" customFormat="1" ht="28.5" customHeight="1" spans="2:9">
      <c r="B7" s="58" t="s">
        <v>2</v>
      </c>
      <c r="C7" s="34" t="s">
        <v>3</v>
      </c>
      <c r="D7" s="34" t="s">
        <v>4</v>
      </c>
      <c r="E7" s="35" t="s">
        <v>5</v>
      </c>
    </row>
    <row r="8" s="26" customFormat="1" spans="2:9">
      <c r="B8" s="59">
        <v>1</v>
      </c>
      <c r="C8" s="37" t="s">
        <v>6</v>
      </c>
      <c r="D8" s="38">
        <f>I3+5000</f>
        <v>23000</v>
      </c>
      <c r="E8" s="60">
        <f>D8+2000</f>
        <v>25000</v>
      </c>
    </row>
    <row r="9" s="26" customFormat="1" spans="2:9">
      <c r="B9" s="40"/>
      <c r="C9" s="41" t="s">
        <v>7</v>
      </c>
      <c r="D9" s="42"/>
      <c r="E9" s="61"/>
    </row>
    <row r="10" s="26" customFormat="1" ht="15.15" spans="2:9">
      <c r="B10" s="44"/>
      <c r="C10" s="45"/>
      <c r="D10" s="46"/>
      <c r="E10" s="62"/>
    </row>
    <row r="11" s="26" customFormat="1" spans="2:9">
      <c r="B11" s="59">
        <v>5</v>
      </c>
      <c r="C11" s="54"/>
      <c r="D11" s="38">
        <f>B11*$I$3</f>
        <v>90000</v>
      </c>
      <c r="E11" s="60">
        <f>B11*($I$3+2000)</f>
        <v>100000</v>
      </c>
    </row>
    <row r="12" s="26" customFormat="1" spans="2:9">
      <c r="B12" s="40"/>
      <c r="C12" s="55" t="s">
        <v>9</v>
      </c>
      <c r="D12" s="42"/>
      <c r="E12" s="61"/>
    </row>
    <row r="13" s="26" customFormat="1" ht="15.15" spans="2:9">
      <c r="B13" s="44"/>
      <c r="C13" s="57"/>
      <c r="D13" s="46"/>
      <c r="E13" s="62"/>
    </row>
    <row r="14" s="26" customFormat="1" spans="2:9">
      <c r="B14" s="59">
        <v>10</v>
      </c>
      <c r="C14" s="54"/>
      <c r="D14" s="38">
        <f>B14*$I$3</f>
        <v>180000</v>
      </c>
      <c r="E14" s="60">
        <f t="shared" ref="E14" si="0">B14*($I$3+2000)</f>
        <v>200000</v>
      </c>
    </row>
    <row r="15" s="26" customFormat="1" spans="2:9">
      <c r="B15" s="40"/>
      <c r="C15" s="55" t="s">
        <v>9</v>
      </c>
      <c r="D15" s="42"/>
      <c r="E15" s="61"/>
    </row>
    <row r="16" s="26" customFormat="1" ht="15.15" spans="2:9">
      <c r="B16" s="44"/>
      <c r="C16" s="57"/>
      <c r="D16" s="46"/>
      <c r="E16" s="62"/>
    </row>
    <row r="17" s="26" customFormat="1" spans="2:5">
      <c r="B17" s="59">
        <v>25</v>
      </c>
      <c r="C17" s="54"/>
      <c r="D17" s="38">
        <f>B17*$I$3</f>
        <v>450000</v>
      </c>
      <c r="E17" s="60">
        <f t="shared" ref="E17" si="1">B17*($I$3+2000)</f>
        <v>500000</v>
      </c>
    </row>
    <row r="18" s="26" customFormat="1" spans="2:5">
      <c r="B18" s="40"/>
      <c r="C18" s="55" t="s">
        <v>9</v>
      </c>
      <c r="D18" s="42"/>
      <c r="E18" s="61"/>
    </row>
    <row r="19" s="26" customFormat="1" ht="15.15" spans="2:5">
      <c r="B19" s="44"/>
      <c r="C19" s="57"/>
      <c r="D19" s="46"/>
      <c r="E19" s="62"/>
    </row>
    <row r="20" s="26" customFormat="1" spans="2:5">
      <c r="C20" s="48"/>
      <c r="D20" s="48"/>
      <c r="E20" s="48"/>
    </row>
    <row r="21" s="26" customFormat="1" spans="2:5">
      <c r="B21" s="49" t="s">
        <v>10</v>
      </c>
      <c r="C21" s="49"/>
      <c r="D21" s="49"/>
      <c r="E21" s="49"/>
    </row>
    <row r="22" spans="2:5">
      <c r="B22" s="50" t="s">
        <v>11</v>
      </c>
      <c r="C22" s="50"/>
      <c r="D22" s="50"/>
      <c r="E22" s="50"/>
    </row>
    <row r="23" spans="2:5">
      <c r="B23" s="50" t="s">
        <v>12</v>
      </c>
      <c r="C23" s="50"/>
      <c r="D23" s="50"/>
      <c r="E23" s="50"/>
    </row>
    <row r="24" spans="2:5">
      <c r="B24" s="50" t="s">
        <v>13</v>
      </c>
      <c r="C24" s="50"/>
      <c r="D24" s="50"/>
      <c r="E24" s="50"/>
    </row>
    <row r="25" spans="2:5">
      <c r="B25" s="50" t="s">
        <v>14</v>
      </c>
      <c r="C25" s="50"/>
      <c r="D25" s="50"/>
      <c r="E25" s="50"/>
    </row>
    <row r="26" spans="2:5">
      <c r="B26" s="50" t="s">
        <v>15</v>
      </c>
      <c r="C26" s="50"/>
      <c r="D26" s="50"/>
      <c r="E26" s="50"/>
    </row>
    <row r="27" customFormat="1" ht="45" customHeight="1" spans="2:5">
      <c r="B27" s="51" t="s">
        <v>16</v>
      </c>
      <c r="C27" s="52"/>
      <c r="D27" s="52"/>
      <c r="E27" s="52"/>
    </row>
    <row r="28" customFormat="1" spans="2:5">
      <c r="C28" s="53" t="s">
        <v>17</v>
      </c>
      <c r="D28" s="53"/>
    </row>
    <row r="29" customFormat="1" spans="2:5">
      <c r="C29" s="53"/>
      <c r="D29" s="53"/>
    </row>
    <row r="48" spans="2:2">
      <c r="B48" s="31"/>
    </row>
  </sheetData>
  <mergeCells count="17">
    <mergeCell ref="B5:E5"/>
    <mergeCell ref="B6:E6"/>
    <mergeCell ref="B21:E21"/>
    <mergeCell ref="B27:E27"/>
    <mergeCell ref="B8:B10"/>
    <mergeCell ref="B11:B13"/>
    <mergeCell ref="B14:B16"/>
    <mergeCell ref="B17:B19"/>
    <mergeCell ref="D8:D10"/>
    <mergeCell ref="D11:D13"/>
    <mergeCell ref="D14:D16"/>
    <mergeCell ref="D17:D19"/>
    <mergeCell ref="E8:E10"/>
    <mergeCell ref="E11:E13"/>
    <mergeCell ref="E14:E16"/>
    <mergeCell ref="E17:E19"/>
    <mergeCell ref="C28:D29"/>
  </mergeCells>
  <pageMargins left="0.7" right="0.7" top="0.75" bottom="0.75" header="0.3" footer="0.3"/>
  <pageSetup paperSize="9" scale="92"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1"/>
  </sheetPr>
  <dimension ref="B1:I48"/>
  <sheetViews>
    <sheetView workbookViewId="0">
      <selection activeCell="D8" sqref="D8:D10"/>
    </sheetView>
  </sheetViews>
  <sheetFormatPr defaultColWidth="9" defaultRowHeight="14.4"/>
  <cols>
    <col min="1" max="1" width="4" customWidth="1"/>
    <col min="2" max="5" width="27" customWidth="1"/>
    <col min="7" max="7" width="9" customWidth="1"/>
    <col min="8" max="8" width="12.6666666666667" customWidth="1"/>
    <col min="9" max="10" width="9" customWidth="1"/>
  </cols>
  <sheetData>
    <row r="1" spans="2:9">
      <c r="B1" s="27"/>
      <c r="C1" s="27"/>
      <c r="D1" s="27"/>
    </row>
    <row r="2" spans="2:9">
      <c r="B2" s="27"/>
      <c r="C2" s="27"/>
      <c r="D2" s="27"/>
    </row>
    <row r="3" ht="42" customHeight="1" spans="2:9">
      <c r="B3" s="27"/>
      <c r="C3" s="27"/>
      <c r="D3" s="27"/>
      <c r="H3" s="28" t="s">
        <v>0</v>
      </c>
      <c r="I3" s="29">
        <v>28000</v>
      </c>
    </row>
    <row r="4" spans="2:9">
      <c r="B4" s="30"/>
      <c r="C4" s="30"/>
      <c r="D4" s="30"/>
    </row>
    <row r="5" spans="2:9">
      <c r="B5" s="32" t="s">
        <v>19</v>
      </c>
      <c r="C5" s="32"/>
      <c r="D5" s="32"/>
      <c r="E5" s="32"/>
    </row>
    <row r="6" ht="15.15" spans="2:9">
      <c r="B6" s="33">
        <f>'Beras Merah Jatiluwih'!B6</f>
        <v>46257</v>
      </c>
      <c r="C6" s="33"/>
      <c r="D6" s="33"/>
      <c r="E6" s="33"/>
    </row>
    <row r="7" s="25" customFormat="1" ht="28.5" customHeight="1" spans="2:9">
      <c r="B7" s="58" t="s">
        <v>2</v>
      </c>
      <c r="C7" s="34" t="s">
        <v>3</v>
      </c>
      <c r="D7" s="34" t="s">
        <v>4</v>
      </c>
      <c r="E7" s="35" t="s">
        <v>5</v>
      </c>
    </row>
    <row r="8" s="26" customFormat="1" spans="2:9">
      <c r="B8" s="59">
        <v>1</v>
      </c>
      <c r="C8" s="37" t="s">
        <v>6</v>
      </c>
      <c r="D8" s="38">
        <f>I3+5000</f>
        <v>33000</v>
      </c>
      <c r="E8" s="60">
        <f>D8+2000</f>
        <v>35000</v>
      </c>
    </row>
    <row r="9" s="26" customFormat="1" spans="2:9">
      <c r="B9" s="40"/>
      <c r="C9" s="41" t="s">
        <v>7</v>
      </c>
      <c r="D9" s="42"/>
      <c r="E9" s="61"/>
    </row>
    <row r="10" s="26" customFormat="1" ht="15.15" spans="2:9">
      <c r="B10" s="44"/>
      <c r="C10" s="45"/>
      <c r="D10" s="46"/>
      <c r="E10" s="62"/>
    </row>
    <row r="11" s="26" customFormat="1" spans="2:9">
      <c r="B11" s="59">
        <v>5</v>
      </c>
      <c r="C11" s="54"/>
      <c r="D11" s="38">
        <f>B11*$I$3</f>
        <v>140000</v>
      </c>
      <c r="E11" s="60">
        <f>B11*($I$3+2000)</f>
        <v>150000</v>
      </c>
    </row>
    <row r="12" s="26" customFormat="1" spans="2:9">
      <c r="B12" s="40"/>
      <c r="C12" s="55" t="s">
        <v>9</v>
      </c>
      <c r="D12" s="42"/>
      <c r="E12" s="61"/>
    </row>
    <row r="13" s="26" customFormat="1" ht="15.15" spans="2:9">
      <c r="B13" s="44"/>
      <c r="C13" s="57"/>
      <c r="D13" s="46"/>
      <c r="E13" s="62"/>
    </row>
    <row r="14" s="26" customFormat="1" spans="2:9">
      <c r="B14" s="59">
        <v>10</v>
      </c>
      <c r="C14" s="54"/>
      <c r="D14" s="38">
        <f>B14*$I$3</f>
        <v>280000</v>
      </c>
      <c r="E14" s="60">
        <f t="shared" ref="E14" si="0">B14*($I$3+2000)</f>
        <v>300000</v>
      </c>
    </row>
    <row r="15" s="26" customFormat="1" spans="2:9">
      <c r="B15" s="40"/>
      <c r="C15" s="55" t="s">
        <v>9</v>
      </c>
      <c r="D15" s="42"/>
      <c r="E15" s="61"/>
    </row>
    <row r="16" s="26" customFormat="1" ht="15.15" spans="2:9">
      <c r="B16" s="44"/>
      <c r="C16" s="57"/>
      <c r="D16" s="46"/>
      <c r="E16" s="62"/>
    </row>
    <row r="17" s="26" customFormat="1" spans="2:5">
      <c r="B17" s="59">
        <v>25</v>
      </c>
      <c r="C17" s="54"/>
      <c r="D17" s="38">
        <f>B17*$I$3</f>
        <v>700000</v>
      </c>
      <c r="E17" s="60">
        <f t="shared" ref="E17" si="1">B17*($I$3+2000)</f>
        <v>750000</v>
      </c>
    </row>
    <row r="18" s="26" customFormat="1" spans="2:5">
      <c r="B18" s="40"/>
      <c r="C18" s="55" t="s">
        <v>9</v>
      </c>
      <c r="D18" s="42"/>
      <c r="E18" s="61"/>
    </row>
    <row r="19" s="26" customFormat="1" ht="15.15" spans="2:5">
      <c r="B19" s="44"/>
      <c r="C19" s="57"/>
      <c r="D19" s="46"/>
      <c r="E19" s="62"/>
    </row>
    <row r="20" s="26" customFormat="1" spans="2:5">
      <c r="C20" s="48"/>
      <c r="D20" s="48"/>
      <c r="E20" s="48"/>
    </row>
    <row r="21" s="26" customFormat="1" spans="2:5">
      <c r="B21" s="49" t="s">
        <v>10</v>
      </c>
      <c r="C21" s="49"/>
      <c r="D21" s="49"/>
      <c r="E21" s="49"/>
    </row>
    <row r="22" spans="2:5">
      <c r="B22" s="50" t="s">
        <v>11</v>
      </c>
      <c r="C22" s="50"/>
      <c r="D22" s="50"/>
      <c r="E22" s="50"/>
    </row>
    <row r="23" spans="2:5">
      <c r="B23" s="50" t="s">
        <v>12</v>
      </c>
      <c r="C23" s="50"/>
      <c r="D23" s="50"/>
      <c r="E23" s="50"/>
    </row>
    <row r="24" spans="2:5">
      <c r="B24" s="50" t="s">
        <v>13</v>
      </c>
      <c r="C24" s="50"/>
      <c r="D24" s="50"/>
      <c r="E24" s="50"/>
    </row>
    <row r="25" spans="2:5">
      <c r="B25" s="50" t="s">
        <v>14</v>
      </c>
      <c r="C25" s="50"/>
      <c r="D25" s="50"/>
      <c r="E25" s="50"/>
    </row>
    <row r="26" spans="2:5">
      <c r="B26" s="50" t="s">
        <v>15</v>
      </c>
      <c r="C26" s="50"/>
      <c r="D26" s="50"/>
      <c r="E26" s="50"/>
    </row>
    <row r="27" customFormat="1" ht="45" customHeight="1" spans="2:5">
      <c r="B27" s="51" t="s">
        <v>16</v>
      </c>
      <c r="C27" s="52"/>
      <c r="D27" s="52"/>
      <c r="E27" s="52"/>
    </row>
    <row r="28" customFormat="1" spans="2:5">
      <c r="C28" s="53" t="s">
        <v>17</v>
      </c>
      <c r="D28" s="53"/>
    </row>
    <row r="29" customFormat="1" spans="2:5">
      <c r="C29" s="53"/>
      <c r="D29" s="53"/>
    </row>
    <row r="48" spans="2:2">
      <c r="B48" s="31"/>
    </row>
  </sheetData>
  <mergeCells count="17">
    <mergeCell ref="B5:E5"/>
    <mergeCell ref="B6:E6"/>
    <mergeCell ref="B21:E21"/>
    <mergeCell ref="B27:E27"/>
    <mergeCell ref="B8:B10"/>
    <mergeCell ref="B11:B13"/>
    <mergeCell ref="B14:B16"/>
    <mergeCell ref="B17:B19"/>
    <mergeCell ref="D8:D10"/>
    <mergeCell ref="D11:D13"/>
    <mergeCell ref="D14:D16"/>
    <mergeCell ref="D17:D19"/>
    <mergeCell ref="E8:E10"/>
    <mergeCell ref="E11:E13"/>
    <mergeCell ref="E14:E16"/>
    <mergeCell ref="E17:E19"/>
    <mergeCell ref="C28:D29"/>
  </mergeCells>
  <pageMargins left="0.7" right="0.7" top="0.75" bottom="0.75" header="0.3" footer="0.3"/>
  <pageSetup paperSize="9" scale="92"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sheetPr>
  <dimension ref="B1:I48"/>
  <sheetViews>
    <sheetView workbookViewId="0">
      <selection activeCell="H1" sqref="H$1:I$1048576"/>
    </sheetView>
  </sheetViews>
  <sheetFormatPr defaultColWidth="9" defaultRowHeight="14.4"/>
  <cols>
    <col min="1" max="1" width="4" customWidth="1"/>
    <col min="2" max="5" width="27" customWidth="1"/>
    <col min="7" max="7" width="9" customWidth="1"/>
    <col min="8" max="8" width="12.6666666666667" hidden="1" customWidth="1"/>
    <col min="9" max="9" width="9" hidden="1" customWidth="1"/>
    <col min="10" max="10" width="9" customWidth="1"/>
  </cols>
  <sheetData>
    <row r="1" spans="2:9">
      <c r="B1" s="27"/>
      <c r="C1" s="27"/>
      <c r="D1" s="27"/>
    </row>
    <row r="2" spans="2:9">
      <c r="B2" s="27"/>
      <c r="C2" s="27"/>
      <c r="D2" s="27"/>
    </row>
    <row r="3" ht="42" customHeight="1" spans="2:9">
      <c r="B3" s="27"/>
      <c r="C3" s="27"/>
      <c r="D3" s="27"/>
      <c r="H3" s="28" t="s">
        <v>0</v>
      </c>
      <c r="I3" s="29">
        <v>28000</v>
      </c>
    </row>
    <row r="4" spans="2:9">
      <c r="B4" s="30"/>
      <c r="C4" s="30"/>
      <c r="D4" s="30"/>
    </row>
    <row r="5" spans="2:9">
      <c r="B5" s="32" t="s">
        <v>20</v>
      </c>
      <c r="C5" s="32"/>
      <c r="D5" s="32"/>
      <c r="E5" s="32"/>
    </row>
    <row r="6" ht="15.15" spans="2:9">
      <c r="B6" s="33">
        <f>'Beras Merah Jatiluwih'!B6</f>
        <v>46257</v>
      </c>
      <c r="C6" s="33"/>
      <c r="D6" s="33"/>
      <c r="E6" s="33"/>
    </row>
    <row r="7" s="25" customFormat="1" ht="28.5" customHeight="1" spans="2:9">
      <c r="B7" s="58" t="s">
        <v>2</v>
      </c>
      <c r="C7" s="34" t="s">
        <v>3</v>
      </c>
      <c r="D7" s="34" t="s">
        <v>4</v>
      </c>
      <c r="E7" s="35" t="s">
        <v>5</v>
      </c>
    </row>
    <row r="8" s="26" customFormat="1" spans="2:9">
      <c r="B8" s="59">
        <v>1</v>
      </c>
      <c r="C8" s="37" t="s">
        <v>6</v>
      </c>
      <c r="D8" s="38">
        <f>I3+5000</f>
        <v>33000</v>
      </c>
      <c r="E8" s="60">
        <f>D8+2000</f>
        <v>35000</v>
      </c>
    </row>
    <row r="9" s="26" customFormat="1" spans="2:9">
      <c r="B9" s="40"/>
      <c r="C9" s="41" t="s">
        <v>7</v>
      </c>
      <c r="D9" s="42"/>
      <c r="E9" s="61"/>
    </row>
    <row r="10" s="26" customFormat="1" ht="15.15" spans="2:9">
      <c r="B10" s="44"/>
      <c r="C10" s="45"/>
      <c r="D10" s="46"/>
      <c r="E10" s="62"/>
    </row>
    <row r="11" s="26" customFormat="1" spans="2:9">
      <c r="B11" s="59">
        <v>5</v>
      </c>
      <c r="C11" s="54"/>
      <c r="D11" s="38">
        <f>B11*$I$3</f>
        <v>140000</v>
      </c>
      <c r="E11" s="60">
        <f>B11*($I$3+2000)</f>
        <v>150000</v>
      </c>
    </row>
    <row r="12" s="26" customFormat="1" spans="2:9">
      <c r="B12" s="40"/>
      <c r="C12" s="55" t="s">
        <v>9</v>
      </c>
      <c r="D12" s="42"/>
      <c r="E12" s="61"/>
    </row>
    <row r="13" s="26" customFormat="1" ht="15.15" spans="2:9">
      <c r="B13" s="44"/>
      <c r="C13" s="57"/>
      <c r="D13" s="46"/>
      <c r="E13" s="62"/>
    </row>
    <row r="14" s="26" customFormat="1" spans="2:9">
      <c r="B14" s="59">
        <v>10</v>
      </c>
      <c r="C14" s="54"/>
      <c r="D14" s="38">
        <f>B14*$I$3</f>
        <v>280000</v>
      </c>
      <c r="E14" s="60">
        <f t="shared" ref="E14" si="0">B14*($I$3+2000)</f>
        <v>300000</v>
      </c>
    </row>
    <row r="15" s="26" customFormat="1" spans="2:9">
      <c r="B15" s="40"/>
      <c r="C15" s="55" t="s">
        <v>9</v>
      </c>
      <c r="D15" s="42"/>
      <c r="E15" s="61"/>
    </row>
    <row r="16" s="26" customFormat="1" ht="15.15" spans="2:9">
      <c r="B16" s="44"/>
      <c r="C16" s="57"/>
      <c r="D16" s="46"/>
      <c r="E16" s="62"/>
    </row>
    <row r="17" s="26" customFormat="1" spans="2:5">
      <c r="B17" s="59">
        <v>25</v>
      </c>
      <c r="C17" s="54"/>
      <c r="D17" s="38">
        <f>B17*$I$3</f>
        <v>700000</v>
      </c>
      <c r="E17" s="60">
        <f t="shared" ref="E17" si="1">B17*($I$3+2000)</f>
        <v>750000</v>
      </c>
    </row>
    <row r="18" s="26" customFormat="1" spans="2:5">
      <c r="B18" s="40"/>
      <c r="C18" s="55" t="s">
        <v>9</v>
      </c>
      <c r="D18" s="42"/>
      <c r="E18" s="61"/>
    </row>
    <row r="19" s="26" customFormat="1" ht="15.15" spans="2:5">
      <c r="B19" s="44"/>
      <c r="C19" s="57"/>
      <c r="D19" s="46"/>
      <c r="E19" s="62"/>
    </row>
    <row r="20" s="26" customFormat="1" spans="2:5">
      <c r="C20" s="48"/>
      <c r="D20" s="48"/>
      <c r="E20" s="48"/>
    </row>
    <row r="21" s="26" customFormat="1" spans="2:5">
      <c r="B21" s="49" t="s">
        <v>10</v>
      </c>
      <c r="C21" s="49"/>
      <c r="D21" s="49"/>
      <c r="E21" s="49"/>
    </row>
    <row r="22" spans="2:5">
      <c r="B22" s="50" t="s">
        <v>11</v>
      </c>
      <c r="C22" s="50"/>
      <c r="D22" s="50"/>
      <c r="E22" s="50"/>
    </row>
    <row r="23" spans="2:5">
      <c r="B23" s="50" t="s">
        <v>12</v>
      </c>
      <c r="C23" s="50"/>
      <c r="D23" s="50"/>
      <c r="E23" s="50"/>
    </row>
    <row r="24" spans="2:5">
      <c r="B24" s="50" t="s">
        <v>13</v>
      </c>
      <c r="C24" s="50"/>
      <c r="D24" s="50"/>
      <c r="E24" s="50"/>
    </row>
    <row r="25" spans="2:5">
      <c r="B25" s="50" t="s">
        <v>14</v>
      </c>
      <c r="C25" s="50"/>
      <c r="D25" s="50"/>
      <c r="E25" s="50"/>
    </row>
    <row r="26" spans="2:5">
      <c r="B26" s="50" t="s">
        <v>15</v>
      </c>
      <c r="C26" s="50"/>
      <c r="D26" s="50"/>
      <c r="E26" s="50"/>
    </row>
    <row r="27" customFormat="1" ht="45" customHeight="1" spans="2:5">
      <c r="B27" s="51" t="s">
        <v>16</v>
      </c>
      <c r="C27" s="52"/>
      <c r="D27" s="52"/>
      <c r="E27" s="52"/>
    </row>
    <row r="28" customFormat="1" spans="2:5">
      <c r="C28" s="53" t="s">
        <v>17</v>
      </c>
      <c r="D28" s="53"/>
    </row>
    <row r="29" customFormat="1" spans="2:5">
      <c r="C29" s="53"/>
      <c r="D29" s="53"/>
    </row>
    <row r="48" spans="2:2">
      <c r="B48" s="31"/>
    </row>
  </sheetData>
  <mergeCells count="17">
    <mergeCell ref="B5:E5"/>
    <mergeCell ref="B6:E6"/>
    <mergeCell ref="B21:E21"/>
    <mergeCell ref="B27:E27"/>
    <mergeCell ref="B8:B10"/>
    <mergeCell ref="B11:B13"/>
    <mergeCell ref="B14:B16"/>
    <mergeCell ref="B17:B19"/>
    <mergeCell ref="D8:D10"/>
    <mergeCell ref="D11:D13"/>
    <mergeCell ref="D14:D16"/>
    <mergeCell ref="D17:D19"/>
    <mergeCell ref="E8:E10"/>
    <mergeCell ref="E11:E13"/>
    <mergeCell ref="E14:E16"/>
    <mergeCell ref="E17:E19"/>
    <mergeCell ref="C28:D29"/>
  </mergeCells>
  <pageMargins left="0.7" right="0.7" top="0.75" bottom="0.75" header="0.3" footer="0.3"/>
  <pageSetup paperSize="9" scale="92"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975585192419"/>
  </sheetPr>
  <dimension ref="B1:I45"/>
  <sheetViews>
    <sheetView tabSelected="1" workbookViewId="0">
      <selection activeCell="L9" sqref="L9"/>
    </sheetView>
  </sheetViews>
  <sheetFormatPr defaultColWidth="9" defaultRowHeight="14.4"/>
  <cols>
    <col min="1" max="1" width="4" customWidth="1"/>
    <col min="2" max="5" width="27" customWidth="1"/>
    <col min="7" max="7" width="9" hidden="1" customWidth="1"/>
    <col min="8" max="8" width="12.6666666666667" hidden="1" customWidth="1"/>
    <col min="9" max="10" width="9" hidden="1" customWidth="1"/>
  </cols>
  <sheetData>
    <row r="1" spans="2:9">
      <c r="B1" s="27"/>
      <c r="C1" s="27"/>
      <c r="D1" s="27"/>
    </row>
    <row r="2" spans="2:9">
      <c r="B2" s="27"/>
      <c r="C2" s="27"/>
      <c r="D2" s="27"/>
    </row>
    <row r="3" ht="42" customHeight="1" spans="2:9">
      <c r="B3" s="27"/>
      <c r="C3" s="27"/>
      <c r="D3" s="27"/>
      <c r="H3" s="28" t="s">
        <v>0</v>
      </c>
      <c r="I3" s="29"/>
    </row>
    <row r="4" spans="2:9">
      <c r="B4" s="30"/>
      <c r="C4" s="30"/>
      <c r="D4" s="30"/>
      <c r="H4" s="31" t="s">
        <v>21</v>
      </c>
      <c r="I4">
        <v>20000</v>
      </c>
    </row>
    <row r="5" spans="2:9">
      <c r="B5" s="32" t="s">
        <v>22</v>
      </c>
      <c r="C5" s="32"/>
      <c r="D5" s="32"/>
      <c r="E5" s="32"/>
      <c r="H5" s="31" t="s">
        <v>23</v>
      </c>
      <c r="I5">
        <f>I4*2.5</f>
        <v>50000</v>
      </c>
    </row>
    <row r="6" ht="15.15" spans="2:9">
      <c r="B6" s="33">
        <f>'Beras Merah Jatiluwih'!B6</f>
        <v>46257</v>
      </c>
      <c r="C6" s="33"/>
      <c r="D6" s="33"/>
      <c r="E6" s="33"/>
      <c r="H6" s="31" t="s">
        <v>24</v>
      </c>
      <c r="I6">
        <v>30000</v>
      </c>
    </row>
    <row r="7" s="25" customFormat="1" ht="28.5" customHeight="1" spans="2:9">
      <c r="B7" s="34" t="s">
        <v>3</v>
      </c>
      <c r="C7" s="34" t="s">
        <v>25</v>
      </c>
      <c r="D7" s="34" t="s">
        <v>4</v>
      </c>
      <c r="E7" s="35" t="s">
        <v>5</v>
      </c>
    </row>
    <row r="8" s="26" customFormat="1" spans="2:9">
      <c r="B8" s="36" t="s">
        <v>26</v>
      </c>
      <c r="C8" s="37"/>
      <c r="D8" s="38">
        <f>I4</f>
        <v>20000</v>
      </c>
      <c r="E8" s="39">
        <f>D8+5000</f>
        <v>25000</v>
      </c>
    </row>
    <row r="9" s="26" customFormat="1" spans="2:9">
      <c r="B9" s="40"/>
      <c r="C9" s="41" t="s">
        <v>27</v>
      </c>
      <c r="D9" s="42"/>
      <c r="E9" s="43"/>
    </row>
    <row r="10" s="26" customFormat="1" ht="15.15" spans="2:9">
      <c r="B10" s="44"/>
      <c r="C10" s="45"/>
      <c r="D10" s="46"/>
      <c r="E10" s="47"/>
    </row>
    <row r="11" s="26" customFormat="1" spans="2:9">
      <c r="B11" s="36" t="s">
        <v>26</v>
      </c>
      <c r="C11" s="54"/>
      <c r="D11" s="54">
        <f>I5</f>
        <v>50000</v>
      </c>
      <c r="E11" s="39">
        <f>D11+5000</f>
        <v>55000</v>
      </c>
    </row>
    <row r="12" s="26" customFormat="1" spans="2:9">
      <c r="B12" s="40"/>
      <c r="C12" s="55" t="s">
        <v>28</v>
      </c>
      <c r="D12" s="56"/>
      <c r="E12" s="43"/>
    </row>
    <row r="13" s="26" customFormat="1" ht="15.15" spans="2:9">
      <c r="B13" s="44"/>
      <c r="C13" s="57"/>
      <c r="D13" s="57"/>
      <c r="E13" s="47"/>
    </row>
    <row r="14" s="26" customFormat="1" spans="2:9">
      <c r="B14" s="36" t="s">
        <v>29</v>
      </c>
      <c r="C14" s="54"/>
      <c r="D14" s="38">
        <f>I6</f>
        <v>30000</v>
      </c>
      <c r="E14" s="39">
        <f>D14+5000</f>
        <v>35000</v>
      </c>
    </row>
    <row r="15" s="26" customFormat="1" spans="2:9">
      <c r="B15" s="40"/>
      <c r="C15" s="55" t="s">
        <v>30</v>
      </c>
      <c r="D15" s="42"/>
      <c r="E15" s="43"/>
    </row>
    <row r="16" s="26" customFormat="1" ht="15.15" spans="2:9">
      <c r="B16" s="44"/>
      <c r="C16" s="57"/>
      <c r="D16" s="46"/>
      <c r="E16" s="47"/>
    </row>
    <row r="17" s="26" customFormat="1" spans="2:5">
      <c r="C17" s="48"/>
      <c r="D17" s="48"/>
      <c r="E17" s="48"/>
    </row>
    <row r="18" s="26" customFormat="1" spans="2:5">
      <c r="B18" s="49" t="s">
        <v>10</v>
      </c>
      <c r="C18" s="49"/>
      <c r="D18" s="49"/>
      <c r="E18" s="49"/>
    </row>
    <row r="19" spans="2:5">
      <c r="B19" s="50" t="s">
        <v>11</v>
      </c>
      <c r="C19" s="50"/>
      <c r="D19" s="50"/>
      <c r="E19" s="50"/>
    </row>
    <row r="20" spans="2:5">
      <c r="B20" s="50" t="s">
        <v>12</v>
      </c>
      <c r="C20" s="50"/>
      <c r="D20" s="50"/>
      <c r="E20" s="50"/>
    </row>
    <row r="21" spans="2:5">
      <c r="B21" s="50" t="s">
        <v>13</v>
      </c>
      <c r="C21" s="50"/>
      <c r="D21" s="50"/>
      <c r="E21" s="50"/>
    </row>
    <row r="22" spans="2:5">
      <c r="B22" s="50" t="s">
        <v>14</v>
      </c>
      <c r="C22" s="50"/>
      <c r="D22" s="50"/>
      <c r="E22" s="50"/>
    </row>
    <row r="23" spans="2:5">
      <c r="B23" s="50" t="s">
        <v>15</v>
      </c>
      <c r="C23" s="50"/>
      <c r="D23" s="50"/>
      <c r="E23" s="50"/>
    </row>
    <row r="24" customFormat="1" ht="45" customHeight="1" spans="2:5">
      <c r="B24" s="51" t="s">
        <v>16</v>
      </c>
      <c r="C24" s="52"/>
      <c r="D24" s="52"/>
      <c r="E24" s="52"/>
    </row>
    <row r="25" customFormat="1" spans="2:5">
      <c r="C25" s="53" t="s">
        <v>17</v>
      </c>
      <c r="D25" s="53"/>
    </row>
    <row r="26" customFormat="1" spans="2:5">
      <c r="C26" s="53"/>
      <c r="D26" s="53"/>
    </row>
    <row r="45" spans="2:2">
      <c r="B45" s="31"/>
    </row>
  </sheetData>
  <mergeCells count="14">
    <mergeCell ref="B5:E5"/>
    <mergeCell ref="B6:E6"/>
    <mergeCell ref="B18:E18"/>
    <mergeCell ref="B24:E24"/>
    <mergeCell ref="B8:B10"/>
    <mergeCell ref="B11:B13"/>
    <mergeCell ref="B14:B16"/>
    <mergeCell ref="D8:D10"/>
    <mergeCell ref="D11:D13"/>
    <mergeCell ref="D14:D16"/>
    <mergeCell ref="E8:E10"/>
    <mergeCell ref="E11:E13"/>
    <mergeCell ref="E14:E16"/>
    <mergeCell ref="C25:D26"/>
  </mergeCells>
  <pageMargins left="0.7" right="0.7" top="0.75" bottom="0.75" header="0.3" footer="0.3"/>
  <pageSetup paperSize="9" scale="92"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399975585192419"/>
  </sheetPr>
  <dimension ref="B1:I39"/>
  <sheetViews>
    <sheetView workbookViewId="0">
      <selection activeCell="K13" sqref="K13"/>
    </sheetView>
  </sheetViews>
  <sheetFormatPr defaultColWidth="9" defaultRowHeight="14.4"/>
  <cols>
    <col min="1" max="1" width="4" customWidth="1"/>
    <col min="2" max="5" width="27" customWidth="1"/>
    <col min="7" max="7" width="9" hidden="1" customWidth="1"/>
    <col min="8" max="8" width="18.2222222222222" hidden="1" customWidth="1"/>
    <col min="9" max="10" width="9" hidden="1" customWidth="1"/>
  </cols>
  <sheetData>
    <row r="1" spans="2:9">
      <c r="B1" s="27"/>
      <c r="C1" s="27"/>
      <c r="D1" s="27"/>
    </row>
    <row r="2" spans="2:9">
      <c r="B2" s="27"/>
      <c r="C2" s="27"/>
      <c r="D2" s="27"/>
    </row>
    <row r="3" ht="42" customHeight="1" spans="2:9">
      <c r="B3" s="27"/>
      <c r="C3" s="27"/>
      <c r="D3" s="27"/>
      <c r="H3" s="28" t="s">
        <v>0</v>
      </c>
      <c r="I3" s="29"/>
    </row>
    <row r="4" spans="2:9">
      <c r="B4" s="30"/>
      <c r="C4" s="30"/>
      <c r="D4" s="30"/>
      <c r="H4" s="31" t="s">
        <v>31</v>
      </c>
      <c r="I4">
        <v>20000</v>
      </c>
    </row>
    <row r="5" spans="2:9">
      <c r="B5" s="32" t="s">
        <v>32</v>
      </c>
      <c r="C5" s="32"/>
      <c r="D5" s="32"/>
      <c r="E5" s="32"/>
      <c r="H5" s="31"/>
    </row>
    <row r="6" ht="15.15" spans="2:9">
      <c r="B6" s="33">
        <f>'Beras Merah Jatiluwih'!B6</f>
        <v>46257</v>
      </c>
      <c r="C6" s="33"/>
      <c r="D6" s="33"/>
      <c r="E6" s="33"/>
      <c r="H6" s="31"/>
    </row>
    <row r="7" s="25" customFormat="1" ht="28.5" customHeight="1" spans="2:9">
      <c r="B7" s="34" t="s">
        <v>3</v>
      </c>
      <c r="C7" s="34" t="s">
        <v>25</v>
      </c>
      <c r="D7" s="34" t="s">
        <v>4</v>
      </c>
      <c r="E7" s="35" t="s">
        <v>5</v>
      </c>
    </row>
    <row r="8" s="26" customFormat="1" spans="2:9">
      <c r="B8" s="36" t="s">
        <v>7</v>
      </c>
      <c r="C8" s="37"/>
      <c r="D8" s="38">
        <f>I4</f>
        <v>20000</v>
      </c>
      <c r="E8" s="39">
        <f>D8+5000</f>
        <v>25000</v>
      </c>
    </row>
    <row r="9" s="26" customFormat="1" spans="2:9">
      <c r="B9" s="40"/>
      <c r="C9" s="41" t="s">
        <v>27</v>
      </c>
      <c r="D9" s="42"/>
      <c r="E9" s="43"/>
    </row>
    <row r="10" s="26" customFormat="1" ht="15.15" spans="2:9">
      <c r="B10" s="44"/>
      <c r="C10" s="45"/>
      <c r="D10" s="46"/>
      <c r="E10" s="47"/>
    </row>
    <row r="11" s="26" customFormat="1" spans="2:9">
      <c r="C11" s="48"/>
      <c r="D11" s="48"/>
      <c r="E11" s="48"/>
    </row>
    <row r="12" s="26" customFormat="1" spans="2:9">
      <c r="B12" s="49" t="s">
        <v>10</v>
      </c>
      <c r="C12" s="49"/>
      <c r="D12" s="49"/>
      <c r="E12" s="49"/>
    </row>
    <row r="13" spans="2:9">
      <c r="B13" s="50" t="s">
        <v>11</v>
      </c>
      <c r="C13" s="50"/>
      <c r="D13" s="50"/>
      <c r="E13" s="50"/>
    </row>
    <row r="14" spans="2:9">
      <c r="B14" s="50" t="s">
        <v>12</v>
      </c>
      <c r="C14" s="50"/>
      <c r="D14" s="50"/>
      <c r="E14" s="50"/>
    </row>
    <row r="15" spans="2:9">
      <c r="B15" s="50" t="s">
        <v>13</v>
      </c>
      <c r="C15" s="50"/>
      <c r="D15" s="50"/>
      <c r="E15" s="50"/>
    </row>
    <row r="16" spans="2:9">
      <c r="B16" s="50" t="s">
        <v>14</v>
      </c>
      <c r="C16" s="50"/>
      <c r="D16" s="50"/>
      <c r="E16" s="50"/>
    </row>
    <row r="17" spans="2:5">
      <c r="B17" s="50" t="s">
        <v>15</v>
      </c>
      <c r="C17" s="50"/>
      <c r="D17" s="50"/>
      <c r="E17" s="50"/>
    </row>
    <row r="18" customFormat="1" ht="45" customHeight="1" spans="2:5">
      <c r="B18" s="51" t="s">
        <v>16</v>
      </c>
      <c r="C18" s="52"/>
      <c r="D18" s="52"/>
      <c r="E18" s="52"/>
    </row>
    <row r="19" customFormat="1" spans="2:5">
      <c r="C19" s="53" t="s">
        <v>17</v>
      </c>
      <c r="D19" s="53"/>
    </row>
    <row r="20" customFormat="1" spans="2:5">
      <c r="C20" s="53"/>
      <c r="D20" s="53"/>
    </row>
    <row r="39" spans="2:2">
      <c r="B39" s="31"/>
    </row>
  </sheetData>
  <mergeCells count="8">
    <mergeCell ref="B5:E5"/>
    <mergeCell ref="B6:E6"/>
    <mergeCell ref="B12:E12"/>
    <mergeCell ref="B18:E18"/>
    <mergeCell ref="B8:B10"/>
    <mergeCell ref="D8:D10"/>
    <mergeCell ref="E8:E10"/>
    <mergeCell ref="C19:D20"/>
  </mergeCells>
  <pageMargins left="0.7" right="0.7" top="0.75" bottom="0.75" header="0.3" footer="0.3"/>
  <pageSetup paperSize="9" scale="92"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399945066682943"/>
  </sheetPr>
  <dimension ref="A1:G33"/>
  <sheetViews>
    <sheetView topLeftCell="A13" workbookViewId="0">
      <selection activeCell="I19" sqref="I19"/>
    </sheetView>
  </sheetViews>
  <sheetFormatPr defaultColWidth="8.66666666666667" defaultRowHeight="15.6" outlineLevelCol="6"/>
  <cols>
    <col min="1" max="1" width="26.5555555555556" style="2" customWidth="1"/>
    <col min="2" max="4" width="17.1111111111111" style="2" customWidth="1"/>
    <col min="5" max="16384" width="8.66666666666667" style="2"/>
  </cols>
  <sheetData>
    <row r="1" spans="1:4">
      <c r="A1" s="3"/>
      <c r="B1" s="3"/>
      <c r="C1" s="3"/>
      <c r="D1" s="3"/>
    </row>
    <row r="2" spans="1:4">
      <c r="A2" s="3"/>
      <c r="B2" s="3"/>
      <c r="C2" s="3"/>
      <c r="D2" s="3"/>
    </row>
    <row r="3" ht="42" customHeight="1" spans="1:4">
      <c r="A3" s="3"/>
      <c r="B3" s="3"/>
      <c r="C3" s="3"/>
      <c r="D3" s="3"/>
    </row>
    <row r="4" spans="1:4">
      <c r="A4" s="3"/>
      <c r="B4" s="3"/>
      <c r="C4" s="3"/>
      <c r="D4" s="3"/>
    </row>
    <row r="6" s="1" customFormat="1" ht="28.5" customHeight="1" spans="1:4">
      <c r="A6" s="4" t="s">
        <v>33</v>
      </c>
      <c r="B6" s="5" t="s">
        <v>34</v>
      </c>
      <c r="C6" s="6"/>
      <c r="D6" s="7"/>
    </row>
    <row r="7" spans="1:4">
      <c r="A7" s="8" t="s">
        <v>35</v>
      </c>
      <c r="B7" s="9">
        <v>1</v>
      </c>
      <c r="C7" s="10">
        <v>5</v>
      </c>
      <c r="D7" s="11">
        <v>25</v>
      </c>
    </row>
    <row r="8" spans="1:4">
      <c r="A8" s="8"/>
      <c r="B8" s="9"/>
      <c r="C8" s="10"/>
      <c r="D8" s="11"/>
    </row>
    <row r="9" spans="1:4">
      <c r="A9" s="12" t="s">
        <v>36</v>
      </c>
      <c r="B9" s="13">
        <f>'Beras Merah Jatiluwih'!C14</f>
        <v>0</v>
      </c>
      <c r="C9" s="13">
        <f>'Beras Merah Jatiluwih'!D14</f>
        <v>280000</v>
      </c>
      <c r="D9" s="14" t="e">
        <f>'Beras Merah Jatiluwih'!#REF!</f>
        <v>#REF!</v>
      </c>
    </row>
    <row r="10" spans="1:4">
      <c r="A10" s="12"/>
      <c r="B10" s="13"/>
      <c r="C10" s="15"/>
      <c r="D10" s="16"/>
    </row>
    <row r="11" spans="1:4">
      <c r="A11" s="12" t="s">
        <v>37</v>
      </c>
      <c r="B11" s="13" t="e">
        <f>#REF!</f>
        <v>#REF!</v>
      </c>
      <c r="C11" s="13" t="e">
        <f>#REF!</f>
        <v>#REF!</v>
      </c>
      <c r="D11" s="14" t="e">
        <f>#REF!</f>
        <v>#REF!</v>
      </c>
    </row>
    <row r="12" spans="1:4">
      <c r="A12" s="12"/>
      <c r="B12" s="13"/>
      <c r="C12" s="15"/>
      <c r="D12" s="16"/>
    </row>
    <row r="13" spans="1:4">
      <c r="A13" s="12" t="s">
        <v>38</v>
      </c>
      <c r="B13" s="13" t="e">
        <f>#REF!</f>
        <v>#REF!</v>
      </c>
      <c r="C13" s="13" t="e">
        <f>#REF!</f>
        <v>#REF!</v>
      </c>
      <c r="D13" s="14" t="e">
        <f>#REF!</f>
        <v>#REF!</v>
      </c>
    </row>
    <row r="14" spans="1:4">
      <c r="A14" s="12"/>
      <c r="B14" s="13"/>
      <c r="C14" s="15"/>
      <c r="D14" s="16"/>
    </row>
    <row r="15" ht="16.35" spans="1:4">
      <c r="A15" s="17" t="s">
        <v>39</v>
      </c>
      <c r="B15" s="18" t="e">
        <f>#REF!</f>
        <v>#REF!</v>
      </c>
      <c r="C15" s="18" t="e">
        <f>#REF!</f>
        <v>#REF!</v>
      </c>
      <c r="D15" s="19" t="e">
        <f>#REF!</f>
        <v>#REF!</v>
      </c>
    </row>
    <row r="17" customFormat="1" ht="45" customHeight="1" spans="1:7">
      <c r="A17" s="20" t="s">
        <v>40</v>
      </c>
      <c r="B17" s="20"/>
      <c r="C17" s="20"/>
      <c r="D17" s="20"/>
      <c r="E17" s="20"/>
      <c r="F17" s="20"/>
      <c r="G17" s="20"/>
    </row>
    <row r="18" customFormat="1" ht="14.4"/>
    <row r="19" customFormat="1" ht="45" customHeight="1" spans="1:7">
      <c r="A19" s="21" t="s">
        <v>41</v>
      </c>
      <c r="B19" s="21"/>
      <c r="C19" s="21"/>
      <c r="D19" s="21"/>
      <c r="E19" s="21"/>
      <c r="F19" s="21"/>
      <c r="G19" s="21"/>
    </row>
    <row r="20" customFormat="1" ht="14.4" spans="1:7">
      <c r="E20" s="22"/>
      <c r="F20" s="22"/>
      <c r="G20" s="22"/>
    </row>
    <row r="21" customFormat="1" ht="14.4" spans="1:7">
      <c r="E21" s="22"/>
      <c r="F21" s="22"/>
      <c r="G21" s="22"/>
    </row>
    <row r="22" customFormat="1" ht="14.4"/>
    <row r="23" customFormat="1" ht="14.4"/>
    <row r="24" customFormat="1" ht="14.4"/>
    <row r="25" customFormat="1" ht="14.4"/>
    <row r="26" customFormat="1" ht="14.4"/>
    <row r="27" customFormat="1" ht="14.4"/>
    <row r="28" customFormat="1" ht="14.4"/>
    <row r="29" customFormat="1" ht="14.4"/>
    <row r="30" customFormat="1" ht="14.4"/>
    <row r="31" ht="45" customHeight="1" spans="1:7">
      <c r="A31" s="23" t="s">
        <v>40</v>
      </c>
      <c r="B31" s="23"/>
      <c r="C31" s="23"/>
      <c r="D31" s="23"/>
    </row>
    <row r="33" ht="45" customHeight="1" spans="1:4">
      <c r="A33" s="24" t="s">
        <v>41</v>
      </c>
      <c r="B33" s="24"/>
      <c r="C33" s="24"/>
      <c r="D33" s="24"/>
    </row>
  </sheetData>
  <mergeCells count="6">
    <mergeCell ref="B6:D6"/>
    <mergeCell ref="A17:G17"/>
    <mergeCell ref="A19:G19"/>
    <mergeCell ref="A31:D31"/>
    <mergeCell ref="A33:D33"/>
    <mergeCell ref="A1:D3"/>
  </mergeCell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Beras Merah Jatiluwih</vt:lpstr>
      <vt:lpstr>Beras Coklat</vt:lpstr>
      <vt:lpstr>Beras Hitam</vt:lpstr>
      <vt:lpstr>Beras Mix</vt:lpstr>
      <vt:lpstr>Teh Beras Merah Jatiluwih</vt:lpstr>
      <vt:lpstr>Kerupuk Beras Merah Jatiluwih</vt:lpstr>
      <vt:lpstr>Rekap</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dcterms:created xsi:type="dcterms:W3CDTF">2022-01-16T10:55:00Z</dcterms:created>
  <cp:lastPrinted>2022-03-29T07:25:00Z</cp:lastPrinted>
  <dcterms:modified xsi:type="dcterms:W3CDTF">2026-08-23T03:59:58Z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185D3CCC2A2C473CB3222AD8B6D68B61</vt:lpwstr>
  </property>
  <property fmtid="{D5CDD505-2E9C-101B-9397-08002B2CF9AE}" pid="3" name="KSOProductBuildVer">
    <vt:lpwstr>1033-12.1.0.28032</vt:lpwstr>
  </property>
  <property fmtid="{D5CDD505-2E9C-101B-9397-08002B2CF9AE}" pid="4" name="CalculationRule">
    <vt:i4>0</vt:i4>
  </property>
</Properties>
</file>